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1FA0D29A-D7A2-47BD-97B9-87B1C87B7D56}"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<sst xmlns="http://schemas.openxmlformats.org/spreadsheetml/2006/main" count="273" uniqueCount="141">
  <si>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</si>
  <si>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</si>
  <si>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</si>
  <si>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</si>
  <si>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</si>
  <si>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</si>
  <si>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</si>
  <si>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</si>
  <si>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</si>
  <si>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</si>
  <si>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</si>
  <si>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</si>
  <si>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</si>
  <si>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</si>
  <si>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</si>
  <si>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</si>
  <si>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</si>
  <si>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</si>
  <si>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</si>
  <si>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</si>
  <si>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</si>
  <si>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</si>
  <si>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</si>
  <si>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</si>
  <si>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</si>
  <si>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</si>
  <si>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</si>
  <si>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</si>
  <si>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</si>
  <si>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</si>
  <si>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</si>
  <si>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</si>
  <si>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</si>
  <si>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</si>
  <si>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</si>
  <si>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</si>
  <si>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</si>
  <si>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</si>
  <si>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</si>
  <si>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</si>
  <si>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</si>
  <si>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</si>
  <si>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</si>
  <si>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</si>
  <si>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</si>
  <si>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</si>
  <si>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</si>
  <si>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</si>
  <si>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</si>
  <si>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</si>
  <si>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</si>
  <si>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</si>
  <si>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</si>
  <si>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</si>
  <si>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</si>
  <si>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</si>
  <si>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</si>
  <si>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</si>
  <si>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</si>
  <si>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</si>
  <si>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</si>
  <si>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</si>
  <si>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</si>
  <si>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</si>
  <si>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</si>
  <si>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</si>
  <si>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</si>
  <si>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</si>
  <si>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</si>
  <si>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</si>
  <si>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</si>
  <si>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</si>
  <si>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</si>
  <si>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</si>
  <si>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</si>
  <si>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</si>
  <si>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</si>
  <si>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</si>
  <si>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</si>
  <si>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</si>
  <si>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</si>
  <si>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</si>
  <si>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</si>
  <si>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</si>
  <si>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</si>
  <si>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</si>
  <si>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</si>
  <si>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</si>
  <si>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</si>
  <si>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</si>
  <si>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</si>
  <si>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</si>
  <si>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</si>
  <si>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</si>
  <si>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</si>
  <si>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</si>
  <si>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</si>
  <si>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</si>
  <si>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</si>
  <si>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</si>
  <si>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</si>
  <si>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</si>
  <si>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</si>
  <si>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</si>
  <si>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</si>
  <si>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</si>
  <si>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</si>
  <si>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</si>
  <si>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</si>
  <si>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</si>
  <si>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</si>
  <si>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</si>
  <si>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</si>
  <si>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</si>
  <si>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</si>
  <si>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</si>
  <si>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</si>
  <si>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</si>
  <si>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Obwalden</t>
  </si>
  <si>
    <t>Kantonale Beauftragte für Suchtfragen</t>
  </si>
  <si>
    <t>Esther</t>
  </si>
  <si>
    <t>Rüfenacht</t>
  </si>
  <si>
    <t>Sozialamt / Fachstelle Gesellschaftsfragen</t>
  </si>
  <si>
    <t xml:space="preserve">Dorfplatz </t>
  </si>
  <si>
    <t>Sarnen</t>
  </si>
  <si>
    <t>041 666 61 34</t>
  </si>
  <si>
    <t>esther.ruefenacht@ow.ch</t>
  </si>
  <si>
    <t>Seit 2009 beteiligt sich der Kanton Obwalden an dem interkantonalen Kooperationsmodell, welches Sucht Schweiz das Mandat zur Planung und Durchführung von Präventionsmassnahmen im Bereich Glücksspiel erteilt. Der Kanton überweist jährlich 25% der Spielsuchtabgabe. Dieser Leistungsvertrag wurde wiederum vom Regierungsrat des Kantons Obwalden um drei Jahre verlängert (2021 bis 2025).  Da im Kanton Obwalden mit seinen runde 37'000 EinwohnerInnen und den sieben Gemeinden kein Spielcasino steht, fokussieren wir unsere Präventionsarbeit auf den Umgang mit digitalen Medien. Der gesamte restliche Betrag (75%) wird dafür verwendet.  Das Internet erlaubt Spielen ohne Grenzen und bietet problematischem Suchtverhalten Hand. In den Schulen des Kantons wird das Thema Neue Medien sehr unterschiedlich behandelt. Unsere Massnahmen umfassen Angebote zur Vermittlung der Medienkompetenz für Kinder/Jugendliche, Eltern und MulitplikatorInnen.  Neu werden auch die bewährten Flimmerpausen den Schulen zur Umsetzung empfohlen und mit einem Unterstützungsbeitrag finanziert. Das gesamte Massnahmenpaket zielt unter anderem auch auf die Prävention von Online-Gambling. Mit der Förderung von Medienbildung an den Schulen gelingt uns ein chancengerechter Zugang zu allen Familien. Wir sind überzeugt, damit einen Beitrag zur Verminerung von Glücksspielabhängigkeit zu leisten. I</t>
  </si>
  <si>
    <t>Sicherheits- und Sozialdepartement</t>
  </si>
  <si>
    <t>Femmes Tisch-Runden zum Thema Spielsucht</t>
  </si>
  <si>
    <t>Sucht Schweiz interkantonlae Zusammenarbeit</t>
  </si>
  <si>
    <t>Medienbildung KSOW SJ 21/22 Zischtig.ch SuS und Elternbildung</t>
  </si>
  <si>
    <t>Medienbildung Schule Sarnen SJ 21/22</t>
  </si>
  <si>
    <t>Medienbildung Schule Sachseln 21/22 Digigmärt</t>
  </si>
  <si>
    <t>Medienbildung Schule Kerns 21/22</t>
  </si>
  <si>
    <t>Medienbildung Schule Giswil SJ 21/22</t>
  </si>
  <si>
    <t>Projekt Bekämpfung Spielsucht Kerns</t>
  </si>
  <si>
    <t>Medienbildung Alpnach</t>
  </si>
  <si>
    <t>Neue Medien</t>
  </si>
  <si>
    <t>Sucht Schweiz</t>
  </si>
  <si>
    <t>Kooperation NWCH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</si>
</sst>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164"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18942.349999999999</c:v>
                </c:pt>
                <c:pt idx="1">
                  <c:v>17635.599999999999</c:v>
                </c:pt>
                <c:pt idx="2">
                  <c:v>1306.75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21611</c:v>
                </c:pt>
                <c:pt idx="1">
                  <c:v>0</c:v>
                </c:pt>
                <c:pt idx="2">
                  <c:v>1306.75</c:v>
                </c:pt>
                <c:pt idx="3">
                  <c:v>22917.75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10900</c:v>
                </c:pt>
                <c:pt idx="1">
                  <c:v>2000</c:v>
                </c:pt>
                <c:pt idx="2">
                  <c:v>4736</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2649</c:v>
                </c:pt>
                <c:pt idx="1">
                  <c:v>4281</c:v>
                </c:pt>
                <c:pt idx="2">
                  <c:v>1632</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245" t="s">
        <v>118</v>
      </c>
      <c r="F6" s="246"/>
      <c r="G6" s="246"/>
      <c r="H6" s="247"/>
      <c r="I6" s="35"/>
      <c r="J6" s="19"/>
      <c r="K6" s="72"/>
      <c r="L6" s="72"/>
      <c r="M6" s="248" t="s">
        <v>127</v>
      </c>
      <c r="N6" s="248"/>
      <c r="O6" s="248"/>
      <c r="P6" s="248"/>
      <c r="Q6" s="248"/>
      <c r="R6" s="248"/>
      <c r="S6" s="248"/>
      <c r="T6" s="248"/>
      <c r="U6" s="248"/>
      <c r="V6" s="1"/>
      <c r="W6" s="1"/>
      <c r="X6" s="1"/>
      <c r="Y6" s="1"/>
      <c r="Z6" s="1"/>
      <c r="AA6" s="1"/>
      <c r="AB6" s="1"/>
      <c r="AC6" s="1"/>
      <c r="AD6" s="1"/>
      <c r="AE6" s="1"/>
      <c r="AF6" s="1"/>
      <c r="AG6" s="1"/>
      <c r="AH6" s="4"/>
      <c r="AI6" s="4"/>
    </row>
    <row r="7" spans="1:35" ht="14.5" customHeight="1" x14ac:dyDescent="0.35">
      <c r="A7" s="1"/>
      <c r="B7" s="1"/>
      <c r="C7" s="33" t="s">
        <v>7</v>
      </c>
      <c r="D7" s="34"/>
      <c r="E7" s="245" t="s">
        <v>119</v>
      </c>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5" customHeight="1" x14ac:dyDescent="0.35">
      <c r="A8" s="1"/>
      <c r="B8" s="6"/>
      <c r="C8" s="33" t="s">
        <v>9</v>
      </c>
      <c r="D8" s="7"/>
      <c r="E8" s="245" t="s">
        <v>120</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4.5" x14ac:dyDescent="0.35">
      <c r="A9" s="1"/>
      <c r="B9" s="8"/>
      <c r="C9" s="33" t="s">
        <v>10</v>
      </c>
      <c r="D9" s="7"/>
      <c r="E9" s="245" t="s">
        <v>121</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4.5" x14ac:dyDescent="0.35">
      <c r="A10" s="1"/>
      <c r="B10" s="8"/>
      <c r="C10" s="33" t="s">
        <v>11</v>
      </c>
      <c r="D10" s="7"/>
      <c r="E10" s="245" t="s">
        <v>122</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4.5" x14ac:dyDescent="0.35">
      <c r="A11" s="1"/>
      <c r="B11" s="8"/>
      <c r="C11" s="33" t="s">
        <v>8</v>
      </c>
      <c r="D11" s="7"/>
      <c r="E11" s="245" t="s">
        <v>128</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4.5" x14ac:dyDescent="0.35">
      <c r="A12" s="1"/>
      <c r="B12" s="8"/>
      <c r="C12" s="33" t="s">
        <v>12</v>
      </c>
      <c r="D12" s="7"/>
      <c r="E12" s="245" t="s">
        <v>123</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5" customHeight="1" x14ac:dyDescent="0.35">
      <c r="A13" s="1"/>
      <c r="B13" s="8"/>
      <c r="C13" s="33" t="s">
        <v>85</v>
      </c>
      <c r="D13" s="7"/>
      <c r="E13" s="245">
        <v>4</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4.5" x14ac:dyDescent="0.3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4.5" x14ac:dyDescent="0.35">
      <c r="A15" s="1"/>
      <c r="B15" s="8"/>
      <c r="C15" s="33" t="s">
        <v>15</v>
      </c>
      <c r="D15" s="7"/>
      <c r="E15" s="245">
        <v>6060</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4.5" x14ac:dyDescent="0.35">
      <c r="A16" s="1"/>
      <c r="B16" s="8"/>
      <c r="C16" s="33" t="s">
        <v>16</v>
      </c>
      <c r="D16" s="7"/>
      <c r="E16" s="245" t="s">
        <v>124</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5" customHeight="1" x14ac:dyDescent="0.35">
      <c r="A17" s="1"/>
      <c r="B17" s="8"/>
      <c r="C17" s="33" t="s">
        <v>17</v>
      </c>
      <c r="D17" s="7"/>
      <c r="E17" s="249" t="s">
        <v>125</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4.5" x14ac:dyDescent="0.3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4.5" x14ac:dyDescent="0.35">
      <c r="A19" s="1"/>
      <c r="B19" s="7"/>
      <c r="C19" s="33" t="s">
        <v>19</v>
      </c>
      <c r="D19" s="15"/>
      <c r="E19" s="250" t="s">
        <v>126</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4.5" x14ac:dyDescent="0.35">
      <c r="A20" s="1"/>
      <c r="B20" s="1"/>
      <c r="C20" s="33" t="s">
        <v>20</v>
      </c>
      <c r="D20" s="15"/>
      <c r="E20" s="250"/>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4.5" x14ac:dyDescent="0.3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4.5" x14ac:dyDescent="0.35">
      <c r="A25" s="1"/>
      <c r="B25" s="1"/>
      <c r="C25" s="240" t="s">
        <v>89</v>
      </c>
      <c r="D25" s="241"/>
      <c r="E25" s="241"/>
      <c r="F25" s="241"/>
      <c r="G25" s="242"/>
      <c r="H25" s="85">
        <v>18942.349999999999</v>
      </c>
      <c r="I25" s="1"/>
      <c r="J25" s="73"/>
      <c r="K25" s="17"/>
      <c r="L25" s="17"/>
      <c r="M25" s="17"/>
      <c r="N25" s="5"/>
      <c r="O25" s="240" t="s">
        <v>92</v>
      </c>
      <c r="P25" s="242"/>
      <c r="Q25" s="242"/>
      <c r="R25" s="242"/>
      <c r="S25" s="242"/>
      <c r="T25" s="242"/>
      <c r="U25" s="123">
        <v>21611</v>
      </c>
      <c r="V25" s="1"/>
      <c r="W25" s="1"/>
      <c r="X25" s="1"/>
      <c r="Y25" s="4"/>
      <c r="Z25" s="240" t="s">
        <v>96</v>
      </c>
      <c r="AA25" s="242"/>
      <c r="AB25" s="242"/>
      <c r="AC25" s="242"/>
      <c r="AD25" s="242"/>
      <c r="AE25" s="242"/>
      <c r="AF25" s="123">
        <v>2649</v>
      </c>
      <c r="AG25" s="1"/>
      <c r="AH25" s="1"/>
      <c r="AI25" s="1"/>
    </row>
    <row r="26" spans="1:35" ht="14.5" x14ac:dyDescent="0.35">
      <c r="A26" s="1"/>
      <c r="B26" s="1"/>
      <c r="C26" s="240" t="s">
        <v>90</v>
      </c>
      <c r="D26" s="241"/>
      <c r="E26" s="241"/>
      <c r="F26" s="241"/>
      <c r="G26" s="242"/>
      <c r="H26" s="86">
        <f>H77</f>
        <v>17635.599999999999</v>
      </c>
      <c r="I26" s="1"/>
      <c r="J26" s="73"/>
      <c r="K26" s="17"/>
      <c r="L26" s="17"/>
      <c r="M26" s="17"/>
      <c r="N26" s="5"/>
      <c r="O26" s="240" t="s">
        <v>27</v>
      </c>
      <c r="P26" s="242"/>
      <c r="Q26" s="242"/>
      <c r="R26" s="242"/>
      <c r="S26" s="242"/>
      <c r="T26" s="242"/>
      <c r="U26" s="87"/>
      <c r="V26" s="1"/>
      <c r="W26" s="1"/>
      <c r="X26" s="1"/>
      <c r="Y26" s="4"/>
      <c r="Z26" s="240" t="s">
        <v>97</v>
      </c>
      <c r="AA26" s="242"/>
      <c r="AB26" s="242"/>
      <c r="AC26" s="242"/>
      <c r="AD26" s="242"/>
      <c r="AE26" s="242"/>
      <c r="AF26" s="123">
        <v>4281</v>
      </c>
      <c r="AG26" s="1"/>
      <c r="AH26" s="1"/>
      <c r="AI26" s="1"/>
    </row>
    <row r="27" spans="1:35" ht="14.5" x14ac:dyDescent="0.35">
      <c r="A27" s="1"/>
      <c r="B27" s="1"/>
      <c r="C27" s="240" t="s">
        <v>26</v>
      </c>
      <c r="D27" s="241"/>
      <c r="E27" s="241"/>
      <c r="F27" s="241"/>
      <c r="G27" s="242"/>
      <c r="H27" s="61">
        <f>H25-H26</f>
        <v>1306.75</v>
      </c>
      <c r="I27" s="1"/>
      <c r="J27" s="73"/>
      <c r="K27" s="17"/>
      <c r="L27" s="17"/>
      <c r="M27" s="17"/>
      <c r="N27" s="5"/>
      <c r="O27" s="240" t="s">
        <v>93</v>
      </c>
      <c r="P27" s="241"/>
      <c r="Q27" s="241"/>
      <c r="R27" s="241"/>
      <c r="S27" s="242"/>
      <c r="T27" s="242"/>
      <c r="U27" s="68">
        <f>H27</f>
        <v>1306.75</v>
      </c>
      <c r="V27" s="1"/>
      <c r="W27" s="1"/>
      <c r="X27" s="1"/>
      <c r="Y27" s="4"/>
      <c r="Z27" s="240" t="s">
        <v>26</v>
      </c>
      <c r="AA27" s="241"/>
      <c r="AB27" s="241"/>
      <c r="AC27" s="241"/>
      <c r="AD27" s="242"/>
      <c r="AE27" s="242"/>
      <c r="AF27" s="130">
        <f>AF26-AF25</f>
        <v>1632</v>
      </c>
      <c r="AG27" s="1"/>
      <c r="AH27" s="1"/>
      <c r="AI27" s="1"/>
    </row>
    <row r="28" spans="1:35" ht="14.5" x14ac:dyDescent="0.35">
      <c r="A28" s="1"/>
      <c r="B28" s="1"/>
      <c r="C28" s="15"/>
      <c r="D28" s="15"/>
      <c r="E28" s="15"/>
      <c r="F28" s="15"/>
      <c r="G28" s="1"/>
      <c r="H28" s="1"/>
      <c r="I28" s="1"/>
      <c r="J28" s="73"/>
      <c r="K28" s="17"/>
      <c r="L28" s="17"/>
      <c r="M28" s="17"/>
      <c r="N28" s="5"/>
      <c r="O28" s="240" t="s">
        <v>94</v>
      </c>
      <c r="P28" s="241"/>
      <c r="Q28" s="241"/>
      <c r="R28" s="241"/>
      <c r="S28" s="242"/>
      <c r="T28" s="242"/>
      <c r="U28" s="68">
        <f>U25-(-1*U26)-(-1*U27)</f>
        <v>22917.75</v>
      </c>
      <c r="V28" s="1"/>
      <c r="W28" s="1"/>
      <c r="X28" s="1"/>
      <c r="Y28" s="4"/>
      <c r="Z28" s="270"/>
      <c r="AA28" s="271"/>
      <c r="AB28" s="271"/>
      <c r="AC28" s="271"/>
      <c r="AD28" s="272"/>
      <c r="AE28" s="272"/>
      <c r="AF28" s="126"/>
      <c r="AG28" s="127"/>
      <c r="AH28" s="1"/>
      <c r="AI28" s="1"/>
    </row>
    <row r="29" spans="1:35" ht="14.5" x14ac:dyDescent="0.3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3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139</v>
      </c>
      <c r="AE30" s="261"/>
      <c r="AF30" s="262"/>
      <c r="AG30" s="127"/>
      <c r="AH30" s="1"/>
      <c r="AI30" s="1"/>
    </row>
    <row r="31" spans="1:35" ht="15" customHeight="1" x14ac:dyDescent="0.3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3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4.5" x14ac:dyDescent="0.3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45">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3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35">
      <c r="A37" s="1"/>
      <c r="B37" s="54">
        <v>1</v>
      </c>
      <c r="C37" s="256" t="s">
        <v>129</v>
      </c>
      <c r="D37" s="257"/>
      <c r="E37" s="257"/>
      <c r="F37" s="257"/>
      <c r="G37" s="258"/>
      <c r="H37" s="88">
        <v>2000</v>
      </c>
      <c r="I37" s="1"/>
      <c r="J37" s="90"/>
      <c r="K37" s="90" t="s">
        <v>50</v>
      </c>
      <c r="L37" s="1"/>
      <c r="M37" s="89"/>
      <c r="N37" s="63"/>
      <c r="O37" s="89">
        <v>2000</v>
      </c>
      <c r="P37" s="63"/>
      <c r="Q37" s="89"/>
      <c r="R37" s="63"/>
      <c r="S37" s="89"/>
      <c r="T37" s="63"/>
      <c r="U37" s="89"/>
      <c r="V37" s="37"/>
      <c r="W37" s="47">
        <f t="shared" ref="W37:W77" si="0">H37 - (M37+O37+Q37+S37+U37)</f>
        <v>0</v>
      </c>
      <c r="X37" s="47"/>
      <c r="Y37" s="4"/>
      <c r="Z37" s="238"/>
      <c r="AA37" s="239"/>
      <c r="AB37" s="239"/>
      <c r="AC37" s="239"/>
      <c r="AD37" s="239"/>
      <c r="AE37" s="239"/>
      <c r="AF37" s="239"/>
      <c r="AG37" s="239"/>
      <c r="AH37" s="239"/>
      <c r="AI37" s="1"/>
    </row>
    <row r="38" spans="1:35" ht="13.9" customHeight="1" x14ac:dyDescent="0.3">
      <c r="A38" s="1"/>
      <c r="B38" s="55">
        <v>2</v>
      </c>
      <c r="C38" s="256" t="s">
        <v>130</v>
      </c>
      <c r="D38" s="257"/>
      <c r="E38" s="257"/>
      <c r="F38" s="257"/>
      <c r="G38" s="258"/>
      <c r="H38" s="88">
        <v>4735.6000000000004</v>
      </c>
      <c r="I38" s="1"/>
      <c r="J38" s="90" t="s">
        <v>50</v>
      </c>
      <c r="K38" s="90"/>
      <c r="L38" s="1"/>
      <c r="M38" s="89"/>
      <c r="N38" s="63"/>
      <c r="O38" s="89"/>
      <c r="P38" s="63"/>
      <c r="Q38" s="89">
        <v>4736</v>
      </c>
      <c r="R38" s="63"/>
      <c r="S38" s="89"/>
      <c r="T38" s="63"/>
      <c r="U38" s="89"/>
      <c r="V38" s="37"/>
      <c r="W38" s="47">
        <f t="shared" si="0"/>
        <v>-0.3999999999996362</v>
      </c>
      <c r="X38" s="47"/>
      <c r="Y38" s="4"/>
      <c r="Z38" s="275" t="s">
        <v>105</v>
      </c>
      <c r="AA38" s="276"/>
      <c r="AB38" s="276"/>
      <c r="AC38" s="276"/>
      <c r="AD38" s="276"/>
      <c r="AE38" s="276"/>
      <c r="AF38" s="276"/>
      <c r="AG38" s="276"/>
      <c r="AH38" s="277"/>
      <c r="AI38" s="1"/>
    </row>
    <row r="39" spans="1:35" ht="13.9" customHeight="1" x14ac:dyDescent="0.3">
      <c r="A39" s="1"/>
      <c r="B39" s="55">
        <v>3</v>
      </c>
      <c r="C39" s="256" t="s">
        <v>131</v>
      </c>
      <c r="D39" s="257"/>
      <c r="E39" s="257"/>
      <c r="F39" s="257"/>
      <c r="G39" s="258"/>
      <c r="H39" s="88">
        <v>2000</v>
      </c>
      <c r="I39" s="1"/>
      <c r="J39" s="90"/>
      <c r="K39" s="90" t="s">
        <v>50</v>
      </c>
      <c r="L39" s="1"/>
      <c r="M39" s="89">
        <v>2000</v>
      </c>
      <c r="N39" s="63"/>
      <c r="O39" s="89"/>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3">
      <c r="A40" s="1"/>
      <c r="B40" s="55">
        <v>4</v>
      </c>
      <c r="C40" s="256" t="s">
        <v>132</v>
      </c>
      <c r="D40" s="257"/>
      <c r="E40" s="257"/>
      <c r="F40" s="257"/>
      <c r="G40" s="258"/>
      <c r="H40" s="88">
        <v>2000</v>
      </c>
      <c r="I40" s="1"/>
      <c r="J40" s="90"/>
      <c r="K40" s="90" t="s">
        <v>50</v>
      </c>
      <c r="L40" s="1"/>
      <c r="M40" s="89">
        <v>2000</v>
      </c>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3">
      <c r="A41" s="1"/>
      <c r="B41" s="55">
        <v>5</v>
      </c>
      <c r="C41" s="256" t="s">
        <v>133</v>
      </c>
      <c r="D41" s="257"/>
      <c r="E41" s="257"/>
      <c r="F41" s="257"/>
      <c r="G41" s="258"/>
      <c r="H41" s="88">
        <v>300</v>
      </c>
      <c r="I41" s="1"/>
      <c r="J41" s="90"/>
      <c r="K41" s="90" t="s">
        <v>50</v>
      </c>
      <c r="L41" s="1"/>
      <c r="M41" s="89">
        <v>300</v>
      </c>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3">
      <c r="A42" s="1"/>
      <c r="B42" s="55">
        <v>6</v>
      </c>
      <c r="C42" s="256" t="s">
        <v>134</v>
      </c>
      <c r="D42" s="257"/>
      <c r="E42" s="257"/>
      <c r="F42" s="257"/>
      <c r="G42" s="258"/>
      <c r="H42" s="88">
        <v>2000</v>
      </c>
      <c r="I42" s="1"/>
      <c r="J42" s="90"/>
      <c r="K42" s="90" t="s">
        <v>50</v>
      </c>
      <c r="L42" s="1"/>
      <c r="M42" s="89">
        <v>2000</v>
      </c>
      <c r="N42" s="63"/>
      <c r="O42" s="89"/>
      <c r="P42" s="63"/>
      <c r="Q42" s="89"/>
      <c r="R42" s="63"/>
      <c r="S42" s="89"/>
      <c r="T42" s="63"/>
      <c r="U42" s="89"/>
      <c r="V42" s="37"/>
      <c r="W42" s="47">
        <f t="shared" si="0"/>
        <v>0</v>
      </c>
      <c r="X42" s="47"/>
      <c r="Y42" s="4"/>
      <c r="Z42" s="91"/>
      <c r="AA42" s="273"/>
      <c r="AB42" s="274"/>
      <c r="AC42" s="274"/>
      <c r="AD42" s="44"/>
      <c r="AE42" s="260" t="s">
        <v>140</v>
      </c>
      <c r="AF42" s="261"/>
      <c r="AG42" s="262"/>
      <c r="AH42" s="97"/>
      <c r="AI42" s="1"/>
    </row>
    <row r="43" spans="1:35" ht="13.9" customHeight="1" x14ac:dyDescent="0.3">
      <c r="A43" s="1"/>
      <c r="B43" s="55">
        <v>7</v>
      </c>
      <c r="C43" s="256" t="s">
        <v>135</v>
      </c>
      <c r="D43" s="257"/>
      <c r="E43" s="257"/>
      <c r="F43" s="257"/>
      <c r="G43" s="258"/>
      <c r="H43" s="88">
        <v>2000</v>
      </c>
      <c r="I43" s="1"/>
      <c r="J43" s="90"/>
      <c r="K43" s="90" t="s">
        <v>50</v>
      </c>
      <c r="L43" s="1"/>
      <c r="M43" s="89">
        <v>2000</v>
      </c>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3">
      <c r="A44" s="1"/>
      <c r="B44" s="55">
        <v>8</v>
      </c>
      <c r="C44" s="256" t="s">
        <v>136</v>
      </c>
      <c r="D44" s="257"/>
      <c r="E44" s="257"/>
      <c r="F44" s="257"/>
      <c r="G44" s="258"/>
      <c r="H44" s="88">
        <v>1700</v>
      </c>
      <c r="I44" s="1"/>
      <c r="J44" s="90"/>
      <c r="K44" s="90" t="s">
        <v>50</v>
      </c>
      <c r="L44" s="1"/>
      <c r="M44" s="89">
        <v>1700</v>
      </c>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35">
      <c r="A45" s="1"/>
      <c r="B45" s="55">
        <v>9</v>
      </c>
      <c r="C45" s="256" t="s">
        <v>137</v>
      </c>
      <c r="D45" s="257"/>
      <c r="E45" s="257"/>
      <c r="F45" s="257"/>
      <c r="G45" s="258"/>
      <c r="H45" s="88">
        <v>900</v>
      </c>
      <c r="I45" s="1"/>
      <c r="J45" s="90"/>
      <c r="K45" s="90" t="s">
        <v>50</v>
      </c>
      <c r="L45" s="1"/>
      <c r="M45" s="89">
        <v>900</v>
      </c>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3">
      <c r="A46" s="1"/>
      <c r="B46" s="55">
        <v>10</v>
      </c>
      <c r="C46" s="256"/>
      <c r="D46" s="257"/>
      <c r="E46" s="257"/>
      <c r="F46" s="257"/>
      <c r="G46" s="258"/>
      <c r="H46" s="88"/>
      <c r="I46" s="1"/>
      <c r="J46" s="90"/>
      <c r="K46" s="90"/>
      <c r="L46" s="1"/>
      <c r="M46" s="89"/>
      <c r="N46" s="63"/>
      <c r="O46" s="89"/>
      <c r="P46" s="63"/>
      <c r="Q46" s="89"/>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3">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3">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3">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3">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3">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6"/>
      <c r="AC51" s="286"/>
      <c r="AD51" s="143"/>
      <c r="AE51" s="278"/>
      <c r="AF51" s="278"/>
      <c r="AG51" s="278"/>
      <c r="AH51" s="279"/>
      <c r="AI51" s="1"/>
    </row>
    <row r="52" spans="1:41" ht="13.9" customHeight="1" x14ac:dyDescent="0.3">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c r="AC52" s="232"/>
      <c r="AD52" s="175"/>
      <c r="AE52" s="203"/>
      <c r="AF52" s="204"/>
      <c r="AG52" s="205"/>
      <c r="AH52" s="172"/>
      <c r="AI52" s="1"/>
    </row>
    <row r="53" spans="1:41" ht="13.9" customHeight="1" x14ac:dyDescent="0.3">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3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3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3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3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3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 x14ac:dyDescent="0.3">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5" customHeight="1" x14ac:dyDescent="0.3">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3">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3">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3">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3">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3">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3">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3">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3">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3">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3">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3">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t="s">
        <v>138</v>
      </c>
      <c r="AB71" s="232"/>
      <c r="AC71" s="162" t="s">
        <v>108</v>
      </c>
      <c r="AD71" s="176">
        <v>9600</v>
      </c>
      <c r="AE71" s="237" t="s">
        <v>103</v>
      </c>
      <c r="AF71" s="230"/>
      <c r="AG71" s="217">
        <v>9600</v>
      </c>
      <c r="AH71" s="218"/>
      <c r="AI71" s="1"/>
    </row>
    <row r="72" spans="1:41" ht="14.15" customHeight="1" x14ac:dyDescent="0.3">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3">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3">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3">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3">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5" customHeight="1" x14ac:dyDescent="0.3">
      <c r="A77" s="1"/>
      <c r="B77" s="4"/>
      <c r="C77" s="299" t="s">
        <v>44</v>
      </c>
      <c r="D77" s="300"/>
      <c r="E77" s="300"/>
      <c r="F77" s="300"/>
      <c r="G77" s="300"/>
      <c r="H77" s="61">
        <f>SUM(H37:H76)</f>
        <v>17635.599999999999</v>
      </c>
      <c r="I77" s="1"/>
      <c r="J77" s="301"/>
      <c r="K77" s="301"/>
      <c r="L77" s="1"/>
      <c r="M77" s="61">
        <f>SUM(M37:M76)</f>
        <v>10900</v>
      </c>
      <c r="N77" s="64"/>
      <c r="O77" s="61">
        <f>SUM(O37:O76)</f>
        <v>2000</v>
      </c>
      <c r="P77" s="64"/>
      <c r="Q77" s="61">
        <f>SUM(Q37:Q76)</f>
        <v>4736</v>
      </c>
      <c r="R77" s="64"/>
      <c r="S77" s="61">
        <f>SUM(S37:S76)</f>
        <v>0</v>
      </c>
      <c r="T77" s="64"/>
      <c r="U77" s="61">
        <f>SUM(U37:U76)</f>
        <v>0</v>
      </c>
      <c r="V77" s="37"/>
      <c r="W77" s="47">
        <f t="shared" si="0"/>
        <v>-0.40000000000145519</v>
      </c>
      <c r="X77" s="47"/>
      <c r="Y77" s="51"/>
      <c r="Z77" s="167" t="s">
        <v>104</v>
      </c>
      <c r="AA77" s="231"/>
      <c r="AB77" s="232"/>
      <c r="AC77" s="230" t="s">
        <v>108</v>
      </c>
      <c r="AD77" s="176"/>
      <c r="AE77" s="230" t="s">
        <v>103</v>
      </c>
      <c r="AF77" s="230"/>
      <c r="AG77" s="228"/>
      <c r="AH77" s="229"/>
      <c r="AI77" s="1"/>
    </row>
    <row r="78" spans="1:41" ht="16"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4.5" x14ac:dyDescent="0.3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5">
      <c r="Y110" s="121"/>
      <c r="Z110" s="121"/>
      <c r="AA110" s="121"/>
      <c r="AB110" s="121"/>
      <c r="AC110" s="121"/>
      <c r="AD110" s="121"/>
      <c r="AE110" s="121"/>
      <c r="AF110" s="141"/>
      <c r="AG110" s="141"/>
      <c r="AH110" s="141"/>
      <c r="AI110" s="121"/>
    </row>
    <row r="111" spans="1:35" ht="12.4" customHeight="1" x14ac:dyDescent="0.25">
      <c r="Y111" s="121"/>
      <c r="Z111" s="121"/>
      <c r="AA111" s="121"/>
      <c r="AB111" s="121"/>
      <c r="AC111" s="121"/>
      <c r="AD111" s="121"/>
      <c r="AE111" s="121"/>
      <c r="AF111" s="141"/>
      <c r="AG111" s="141"/>
      <c r="AH111" s="141"/>
      <c r="AI111" s="121"/>
    </row>
    <row r="112" spans="1:35" ht="12.4" customHeight="1" x14ac:dyDescent="0.25">
      <c r="Y112" s="121"/>
      <c r="Z112" s="121"/>
      <c r="AA112" s="121"/>
      <c r="AB112" s="121"/>
      <c r="AC112" s="121"/>
      <c r="AD112" s="121"/>
      <c r="AE112" s="121"/>
      <c r="AF112" s="141"/>
      <c r="AG112" s="141"/>
      <c r="AH112" s="141"/>
      <c r="AI112" s="121"/>
    </row>
    <row r="113" spans="4:35" ht="12.4" customHeight="1" x14ac:dyDescent="0.25">
      <c r="Y113" s="121"/>
      <c r="Z113" s="121"/>
      <c r="AA113" s="121"/>
      <c r="AB113" s="121"/>
      <c r="AC113" s="121"/>
      <c r="AD113" s="121"/>
      <c r="AE113" s="121"/>
      <c r="AF113" s="141"/>
      <c r="AG113" s="141"/>
      <c r="AH113" s="141"/>
      <c r="AI113" s="121"/>
    </row>
    <row r="114" spans="4:35" ht="12.4" customHeight="1" x14ac:dyDescent="0.25">
      <c r="Y114" s="121"/>
      <c r="Z114" s="121"/>
      <c r="AA114" s="121"/>
      <c r="AB114" s="121"/>
      <c r="AC114" s="121"/>
      <c r="AD114" s="121"/>
      <c r="AE114" s="121"/>
      <c r="AF114" s="141"/>
      <c r="AG114" s="141"/>
      <c r="AH114" s="141"/>
      <c r="AI114" s="121"/>
    </row>
    <row r="115" spans="4:35" ht="12.4" customHeight="1" x14ac:dyDescent="0.25">
      <c r="Y115" s="121"/>
      <c r="Z115" s="121"/>
      <c r="AA115" s="121"/>
      <c r="AB115" s="121"/>
      <c r="AC115" s="121"/>
      <c r="AD115" s="121"/>
      <c r="AE115" s="121"/>
      <c r="AF115" s="141"/>
      <c r="AG115" s="141"/>
      <c r="AH115" s="141"/>
      <c r="AI115" s="121"/>
    </row>
    <row r="116" spans="4:35" ht="12.4" customHeight="1" x14ac:dyDescent="0.25">
      <c r="Z116" s="1"/>
      <c r="AA116" s="1"/>
      <c r="AB116" s="1"/>
      <c r="AC116" s="1"/>
      <c r="AD116" s="1"/>
      <c r="AE116" s="1"/>
      <c r="AF116" s="4"/>
      <c r="AG116" s="4"/>
      <c r="AH116" s="4"/>
    </row>
    <row r="117" spans="4:35" x14ac:dyDescent="0.25">
      <c r="Z117" s="1"/>
      <c r="AA117" s="1"/>
      <c r="AB117" s="1"/>
      <c r="AC117" s="1"/>
      <c r="AD117" s="1"/>
      <c r="AE117" s="1"/>
      <c r="AF117" s="4"/>
      <c r="AG117" s="4"/>
      <c r="AH117" s="4"/>
    </row>
    <row r="118" spans="4:35" x14ac:dyDescent="0.25">
      <c r="Z118" s="1"/>
      <c r="AA118" s="1"/>
      <c r="AB118" s="1"/>
      <c r="AC118" s="1"/>
      <c r="AD118" s="1"/>
      <c r="AE118" s="1"/>
      <c r="AF118" s="4"/>
      <c r="AG118" s="4"/>
      <c r="AH118" s="4"/>
    </row>
    <row r="119" spans="4:35" x14ac:dyDescent="0.25">
      <c r="Z119" s="1"/>
      <c r="AA119" s="1"/>
      <c r="AB119" s="1"/>
      <c r="AC119" s="1"/>
      <c r="AD119" s="1"/>
      <c r="AE119" s="1"/>
      <c r="AF119" s="4"/>
      <c r="AG119" s="4"/>
      <c r="AH119" s="4"/>
    </row>
    <row r="120" spans="4:35" x14ac:dyDescent="0.25">
      <c r="Z120" s="1"/>
      <c r="AA120" s="1"/>
      <c r="AB120" s="1"/>
      <c r="AC120" s="1"/>
      <c r="AD120" s="1"/>
      <c r="AE120" s="1"/>
      <c r="AF120" s="1"/>
      <c r="AG120" s="1"/>
      <c r="AH120" s="1"/>
    </row>
    <row r="121" spans="4:35" x14ac:dyDescent="0.25">
      <c r="D121" s="81"/>
      <c r="E121" s="81" t="s">
        <v>29</v>
      </c>
      <c r="Z121" s="1"/>
      <c r="AA121" s="1"/>
      <c r="AB121" s="1"/>
      <c r="AC121" s="1"/>
      <c r="AD121" s="1"/>
      <c r="AE121" s="1"/>
      <c r="AF121" s="1"/>
      <c r="AG121" s="1"/>
      <c r="AH121" s="1"/>
    </row>
    <row r="122" spans="4:35" ht="62.5" x14ac:dyDescent="0.25">
      <c r="D122" s="81" t="s">
        <v>99</v>
      </c>
      <c r="E122" s="82">
        <f>H25</f>
        <v>18942.349999999999</v>
      </c>
      <c r="Z122" s="1"/>
      <c r="AA122" s="1"/>
      <c r="AB122" s="1"/>
      <c r="AC122" s="1"/>
      <c r="AD122" s="1"/>
      <c r="AE122" s="1"/>
      <c r="AF122" s="1"/>
      <c r="AG122" s="1"/>
      <c r="AH122" s="1"/>
    </row>
    <row r="123" spans="4:35" ht="50" x14ac:dyDescent="0.25">
      <c r="D123" s="81" t="s">
        <v>100</v>
      </c>
      <c r="E123" s="82">
        <f>H26</f>
        <v>17635.599999999999</v>
      </c>
      <c r="Z123" s="1"/>
      <c r="AA123" s="1"/>
      <c r="AB123" s="1"/>
      <c r="AC123" s="1"/>
      <c r="AD123" s="1"/>
      <c r="AE123" s="1"/>
      <c r="AF123" s="1"/>
      <c r="AG123" s="1"/>
      <c r="AH123" s="1"/>
    </row>
    <row r="124" spans="4:35" x14ac:dyDescent="0.25">
      <c r="D124" s="81" t="s">
        <v>26</v>
      </c>
      <c r="E124" s="82">
        <f>E122-E123</f>
        <v>1306.75</v>
      </c>
      <c r="Z124" s="1"/>
      <c r="AA124" s="1"/>
      <c r="AB124" s="1"/>
      <c r="AC124" s="1"/>
      <c r="AD124" s="1"/>
      <c r="AE124" s="1"/>
      <c r="AF124" s="1"/>
      <c r="AG124" s="1"/>
      <c r="AH124" s="1"/>
    </row>
    <row r="125" spans="4:35" x14ac:dyDescent="0.25">
      <c r="Z125" s="1"/>
      <c r="AA125" s="1"/>
      <c r="AB125" s="1"/>
      <c r="AC125" s="1"/>
      <c r="AD125" s="1"/>
      <c r="AE125" s="1"/>
      <c r="AF125" s="1"/>
      <c r="AG125" s="1"/>
      <c r="AH125" s="1"/>
    </row>
    <row r="126" spans="4:35" x14ac:dyDescent="0.25">
      <c r="Z126" s="1"/>
      <c r="AA126" s="1"/>
      <c r="AB126" s="1"/>
      <c r="AC126" s="1"/>
      <c r="AD126" s="1"/>
      <c r="AE126" s="1"/>
      <c r="AF126" s="1"/>
      <c r="AG126" s="1"/>
      <c r="AH126" s="1"/>
    </row>
    <row r="127" spans="4:35" x14ac:dyDescent="0.25">
      <c r="Z127" s="1"/>
      <c r="AA127" s="1"/>
      <c r="AB127" s="1"/>
      <c r="AC127" s="1"/>
      <c r="AD127" s="1"/>
      <c r="AE127" s="1"/>
      <c r="AF127" s="1"/>
      <c r="AG127" s="1"/>
      <c r="AH127" s="1"/>
    </row>
    <row r="128" spans="4:35" x14ac:dyDescent="0.25">
      <c r="Z128" s="1"/>
      <c r="AA128" s="1"/>
      <c r="AB128" s="1"/>
      <c r="AC128" s="1"/>
      <c r="AD128" s="1"/>
      <c r="AE128" s="1"/>
      <c r="AF128" s="1"/>
      <c r="AG128" s="1"/>
      <c r="AH128" s="1"/>
    </row>
    <row r="129" spans="4:34" x14ac:dyDescent="0.25">
      <c r="D129" s="83"/>
      <c r="E129" s="83" t="s">
        <v>29</v>
      </c>
      <c r="Z129" s="1"/>
      <c r="AA129" s="1"/>
      <c r="AB129" s="1"/>
      <c r="AC129" s="1"/>
      <c r="AD129" s="1"/>
      <c r="AE129" s="1"/>
      <c r="AF129" s="1"/>
      <c r="AG129" s="1"/>
      <c r="AH129" s="1"/>
    </row>
    <row r="130" spans="4:34" ht="75" x14ac:dyDescent="0.25">
      <c r="D130" s="83" t="s">
        <v>101</v>
      </c>
      <c r="E130" s="84">
        <f>U25</f>
        <v>21611</v>
      </c>
      <c r="Z130" s="1"/>
      <c r="AA130" s="1"/>
      <c r="AB130" s="1"/>
      <c r="AC130" s="1"/>
      <c r="AD130" s="1"/>
      <c r="AE130" s="1"/>
      <c r="AF130" s="1"/>
      <c r="AG130" s="1"/>
      <c r="AH130" s="1"/>
    </row>
    <row r="131" spans="4:34" ht="50" x14ac:dyDescent="0.25">
      <c r="D131" s="83" t="s">
        <v>77</v>
      </c>
      <c r="E131" s="84">
        <f>U26</f>
        <v>0</v>
      </c>
      <c r="Z131" s="1"/>
      <c r="AA131" s="1"/>
      <c r="AB131" s="1"/>
      <c r="AC131" s="1"/>
      <c r="AD131" s="1"/>
      <c r="AE131" s="1"/>
      <c r="AF131" s="1"/>
      <c r="AG131" s="1"/>
      <c r="AH131" s="1"/>
    </row>
    <row r="132" spans="4:34" ht="50" x14ac:dyDescent="0.25">
      <c r="D132" s="83" t="s">
        <v>102</v>
      </c>
      <c r="E132" s="84">
        <f>U27</f>
        <v>1306.75</v>
      </c>
      <c r="Z132" s="1"/>
      <c r="AA132" s="1"/>
      <c r="AB132" s="1"/>
      <c r="AC132" s="1"/>
      <c r="AD132" s="1"/>
      <c r="AE132" s="1"/>
      <c r="AF132" s="1"/>
      <c r="AG132" s="1"/>
      <c r="AH132" s="1"/>
    </row>
    <row r="133" spans="4:34" ht="37.5" x14ac:dyDescent="0.25">
      <c r="D133" s="83" t="s">
        <v>94</v>
      </c>
      <c r="E133" s="84">
        <f>U28</f>
        <v>22917.75</v>
      </c>
      <c r="Z133" s="1"/>
      <c r="AA133" s="1"/>
      <c r="AB133" s="1"/>
      <c r="AC133" s="1"/>
      <c r="AD133" s="1"/>
      <c r="AE133" s="1"/>
      <c r="AF133" s="1"/>
      <c r="AG133" s="1"/>
      <c r="AH133" s="1"/>
    </row>
    <row r="134" spans="4:34" x14ac:dyDescent="0.25">
      <c r="Z134" s="1"/>
      <c r="AA134" s="1"/>
      <c r="AB134" s="1"/>
      <c r="AC134" s="1"/>
      <c r="AD134" s="1"/>
      <c r="AE134" s="1"/>
      <c r="AF134" s="1"/>
      <c r="AG134" s="1"/>
      <c r="AH134" s="1"/>
    </row>
    <row r="135" spans="4:34" x14ac:dyDescent="0.25">
      <c r="Z135" s="121"/>
      <c r="AA135" s="121"/>
      <c r="AB135" s="121"/>
      <c r="AC135" s="121"/>
      <c r="AD135" s="121"/>
      <c r="AE135" s="121"/>
      <c r="AF135" s="121"/>
      <c r="AG135" s="121"/>
      <c r="AH135" s="121"/>
    </row>
    <row r="136" spans="4:34" ht="14.5" x14ac:dyDescent="0.35">
      <c r="D136" s="124" t="s">
        <v>53</v>
      </c>
      <c r="E136" s="12">
        <f>M77</f>
        <v>10900</v>
      </c>
      <c r="Z136" s="121"/>
      <c r="AA136" s="121"/>
      <c r="AB136" s="121"/>
      <c r="AC136" s="121"/>
      <c r="AD136" s="121"/>
      <c r="AE136" s="121"/>
      <c r="AF136" s="121"/>
      <c r="AG136" s="121"/>
      <c r="AH136" s="121"/>
    </row>
    <row r="137" spans="4:34" ht="14.5" x14ac:dyDescent="0.35">
      <c r="D137" s="124" t="s">
        <v>54</v>
      </c>
      <c r="E137" s="12">
        <f>O77</f>
        <v>2000</v>
      </c>
      <c r="Z137" s="121"/>
      <c r="AA137" s="121"/>
      <c r="AB137" s="121"/>
      <c r="AC137" s="121"/>
      <c r="AD137" s="121"/>
      <c r="AE137" s="121"/>
      <c r="AF137" s="121"/>
      <c r="AG137" s="121"/>
      <c r="AH137" s="121"/>
    </row>
    <row r="138" spans="4:34" ht="14.5" x14ac:dyDescent="0.35">
      <c r="D138" s="124" t="s">
        <v>55</v>
      </c>
      <c r="E138" s="12">
        <f>Q77</f>
        <v>4736</v>
      </c>
    </row>
    <row r="139" spans="4:34" ht="14.5" x14ac:dyDescent="0.35">
      <c r="D139" s="124" t="s">
        <v>52</v>
      </c>
      <c r="E139" s="12">
        <f>S77</f>
        <v>0</v>
      </c>
    </row>
    <row r="140" spans="4:34" ht="14.5" x14ac:dyDescent="0.35">
      <c r="D140" s="125" t="s">
        <v>5</v>
      </c>
      <c r="E140" s="31">
        <f>U77</f>
        <v>0</v>
      </c>
    </row>
    <row r="142" spans="4:34" x14ac:dyDescent="0.25">
      <c r="E142" s="3" t="s">
        <v>29</v>
      </c>
    </row>
    <row r="143" spans="4:34" x14ac:dyDescent="0.25">
      <c r="D143" s="3" t="s">
        <v>96</v>
      </c>
      <c r="E143" s="122">
        <f t="shared" ref="E143:E144" si="1">AF25</f>
        <v>2649</v>
      </c>
    </row>
    <row r="144" spans="4:34" x14ac:dyDescent="0.25">
      <c r="D144" s="3" t="s">
        <v>97</v>
      </c>
      <c r="E144" s="122">
        <f t="shared" si="1"/>
        <v>4281</v>
      </c>
    </row>
    <row r="145" spans="4:5" x14ac:dyDescent="0.25">
      <c r="D145" s="3" t="s">
        <v>26</v>
      </c>
      <c r="E145" s="122">
        <f>AF27</f>
        <v>1632</v>
      </c>
    </row>
    <row r="146" spans="4:5" x14ac:dyDescent="0.25">
      <c r="D146" s="83"/>
      <c r="E146" s="122"/>
    </row>
    <row r="147" spans="4:5" x14ac:dyDescent="0.25">
      <c r="E147" s="122"/>
    </row>
    <row r="148" spans="4:5" x14ac:dyDescent="0.25">
      <c r="E148" s="122"/>
    </row>
  </sheetData>
  <sheetProtection algorithmName="SHA-512" hashValue="50Uspe/dmI5ZAg1PhvNdGnWLTU4pIXroYQ4rv1UbzxoQIIHLKecwJMf7rFcFjV2fHPkEncEfkhumNAdeLg1mQw==" saltValue="ZxtK9OB0lOa8SFYgE+Gvgg=="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8" scale="4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8" width="11" style="3"/>
    <col min="29" max="29" width="11.7265625" style="3" customWidth="1"/>
    <col min="30" max="16384" width="11" style="3"/>
  </cols>
  <sheetData>
    <row r="1" spans="1:35" ht="56.5" x14ac:dyDescent="0.3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5" customHeight="1" x14ac:dyDescent="0.3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5" customHeight="1" x14ac:dyDescent="0.3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4.5" x14ac:dyDescent="0.3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4.5" x14ac:dyDescent="0.3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4.5" x14ac:dyDescent="0.3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4.5" x14ac:dyDescent="0.3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5" customHeight="1" x14ac:dyDescent="0.3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4.5" x14ac:dyDescent="0.3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4.5" x14ac:dyDescent="0.3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4.5" x14ac:dyDescent="0.3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5" customHeight="1" x14ac:dyDescent="0.3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4.5" x14ac:dyDescent="0.3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4.5" x14ac:dyDescent="0.3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4.5" x14ac:dyDescent="0.3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4.5" x14ac:dyDescent="0.3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3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3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3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3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3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3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3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3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45">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4.5" x14ac:dyDescent="0.3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 x14ac:dyDescent="0.3">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3">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3">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3">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3">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3">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3">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3">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3">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3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3">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3">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3">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3">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3">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3">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3">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3">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3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3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3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3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3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3">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3">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3">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3">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3">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3">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3">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3">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3">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3">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3">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3">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3">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3">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3">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3">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3">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3">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13" x14ac:dyDescent="0.3">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4.5" x14ac:dyDescent="0.3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Z110" s="121"/>
      <c r="AA110" s="121"/>
      <c r="AB110" s="121"/>
      <c r="AC110" s="121"/>
      <c r="AD110" s="121"/>
      <c r="AE110" s="121"/>
      <c r="AF110" s="121"/>
      <c r="AG110" s="121"/>
      <c r="AH110" s="121"/>
      <c r="AI110" s="121"/>
    </row>
    <row r="111" spans="1:35" ht="12.4" customHeight="1" x14ac:dyDescent="0.25">
      <c r="Z111" s="121"/>
      <c r="AA111" s="121"/>
      <c r="AB111" s="121"/>
      <c r="AC111" s="121"/>
      <c r="AD111" s="121"/>
      <c r="AE111" s="121"/>
      <c r="AF111" s="121"/>
      <c r="AG111" s="121"/>
      <c r="AH111" s="121"/>
      <c r="AI111" s="121"/>
    </row>
    <row r="112" spans="1:35" ht="12.4" customHeight="1" x14ac:dyDescent="0.25">
      <c r="Z112" s="121"/>
      <c r="AA112" s="121"/>
      <c r="AB112" s="121"/>
      <c r="AC112" s="121"/>
      <c r="AD112" s="121"/>
      <c r="AE112" s="121"/>
      <c r="AF112" s="121"/>
      <c r="AG112" s="121"/>
      <c r="AH112" s="121"/>
      <c r="AI112" s="121"/>
    </row>
    <row r="113" spans="2:20" ht="12.4" customHeight="1" x14ac:dyDescent="0.25"/>
    <row r="114" spans="2:20" ht="12.4" customHeight="1" x14ac:dyDescent="0.25"/>
    <row r="115" spans="2:20" ht="12.4" customHeight="1" x14ac:dyDescent="0.25"/>
    <row r="116" spans="2:20" ht="12.4" customHeight="1" x14ac:dyDescent="0.25"/>
    <row r="117" spans="2:20" ht="12.4" customHeight="1" x14ac:dyDescent="0.25">
      <c r="B117" s="75"/>
      <c r="C117" s="75"/>
      <c r="D117" s="75"/>
      <c r="E117" s="75"/>
      <c r="F117" s="75"/>
      <c r="G117" s="75"/>
      <c r="H117" s="75"/>
      <c r="I117" s="75"/>
      <c r="J117" s="75"/>
      <c r="K117" s="75"/>
      <c r="L117" s="75"/>
      <c r="M117" s="83"/>
      <c r="N117" s="83" t="s">
        <v>29</v>
      </c>
      <c r="O117" s="83"/>
    </row>
    <row r="118" spans="2:20" ht="12.4" customHeight="1" x14ac:dyDescent="0.3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3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3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3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35">
      <c r="B122" s="75"/>
      <c r="C122" s="75"/>
      <c r="D122" s="81"/>
      <c r="E122" s="81" t="s">
        <v>29</v>
      </c>
      <c r="F122" s="75"/>
      <c r="G122" s="80"/>
      <c r="H122" s="78"/>
      <c r="I122" s="79"/>
      <c r="J122" s="75"/>
      <c r="K122" s="75"/>
      <c r="L122" s="75"/>
      <c r="S122" s="125" t="s">
        <v>5</v>
      </c>
      <c r="T122" s="31">
        <f>U77</f>
        <v>36542</v>
      </c>
    </row>
    <row r="123" spans="2:20" ht="12.4" customHeight="1" x14ac:dyDescent="0.35">
      <c r="B123" s="75"/>
      <c r="C123" s="75"/>
      <c r="D123" s="81" t="s">
        <v>99</v>
      </c>
      <c r="E123" s="82">
        <f>H25</f>
        <v>85900</v>
      </c>
      <c r="F123" s="75"/>
      <c r="G123" s="80"/>
      <c r="H123" s="78"/>
      <c r="I123" s="79"/>
      <c r="J123" s="75"/>
      <c r="K123" s="75"/>
      <c r="L123" s="75"/>
    </row>
    <row r="124" spans="2:20" ht="12.4" customHeight="1" x14ac:dyDescent="0.35">
      <c r="B124" s="75"/>
      <c r="C124" s="75"/>
      <c r="D124" s="81" t="s">
        <v>100</v>
      </c>
      <c r="E124" s="82">
        <f>H26</f>
        <v>162591</v>
      </c>
      <c r="F124" s="75"/>
      <c r="G124" s="80"/>
      <c r="H124" s="78"/>
      <c r="I124" s="79"/>
      <c r="J124" s="75"/>
      <c r="K124" s="75"/>
      <c r="L124" s="75"/>
    </row>
    <row r="125" spans="2:20" ht="12.4" customHeight="1" x14ac:dyDescent="0.25">
      <c r="B125" s="75"/>
      <c r="C125" s="75"/>
      <c r="D125" s="81" t="s">
        <v>26</v>
      </c>
      <c r="E125" s="82">
        <f>H27</f>
        <v>-76691</v>
      </c>
      <c r="F125" s="75"/>
      <c r="G125" s="75"/>
      <c r="H125" s="75"/>
      <c r="I125" s="75"/>
      <c r="J125" s="75"/>
      <c r="K125" s="75"/>
      <c r="L125" s="75"/>
    </row>
    <row r="126" spans="2:20" ht="12.4" customHeight="1" x14ac:dyDescent="0.25">
      <c r="B126" s="75"/>
      <c r="C126" s="75"/>
      <c r="D126" s="75"/>
      <c r="E126" s="75"/>
      <c r="F126" s="75"/>
      <c r="G126" s="75"/>
      <c r="H126" s="75"/>
      <c r="I126" s="75"/>
      <c r="J126" s="75"/>
      <c r="K126" s="75"/>
      <c r="L126" s="75"/>
      <c r="N126" s="3" t="s">
        <v>29</v>
      </c>
    </row>
    <row r="127" spans="2:20" ht="12.4" customHeight="1" x14ac:dyDescent="0.25">
      <c r="B127" s="75"/>
      <c r="C127" s="75"/>
      <c r="D127" s="75"/>
      <c r="E127" s="75"/>
      <c r="F127" s="75"/>
      <c r="G127" s="75"/>
      <c r="H127" s="75"/>
      <c r="I127" s="75"/>
      <c r="J127" s="75"/>
      <c r="K127" s="75"/>
      <c r="L127" s="75"/>
      <c r="M127" s="3" t="s">
        <v>96</v>
      </c>
      <c r="N127" s="122">
        <f t="shared" ref="N127:N132" si="2">AF25</f>
        <v>40953.86</v>
      </c>
    </row>
    <row r="128" spans="2:20" ht="12.4" customHeight="1" x14ac:dyDescent="0.25">
      <c r="B128" s="75"/>
      <c r="C128" s="75"/>
      <c r="D128" s="75"/>
      <c r="E128" s="75"/>
      <c r="F128" s="75"/>
      <c r="G128" s="75"/>
      <c r="H128" s="75"/>
      <c r="I128" s="75"/>
      <c r="J128" s="75"/>
      <c r="K128" s="75"/>
      <c r="L128" s="75"/>
      <c r="M128" s="3" t="s">
        <v>97</v>
      </c>
      <c r="N128" s="122">
        <f>AF26</f>
        <v>77495</v>
      </c>
    </row>
    <row r="129" spans="2:14" ht="12.4" customHeight="1" x14ac:dyDescent="0.25">
      <c r="B129" s="75"/>
      <c r="C129" s="75"/>
      <c r="D129" s="75"/>
      <c r="E129" s="75"/>
      <c r="F129" s="75"/>
      <c r="G129" s="75"/>
      <c r="H129" s="75"/>
      <c r="I129" s="75"/>
      <c r="J129" s="75"/>
      <c r="K129" s="75"/>
      <c r="L129" s="75"/>
      <c r="M129" s="3" t="s">
        <v>26</v>
      </c>
      <c r="N129" s="122">
        <f>AF27</f>
        <v>36541.14</v>
      </c>
    </row>
    <row r="130" spans="2:14" ht="12.4" customHeight="1" x14ac:dyDescent="0.25">
      <c r="B130" s="75"/>
      <c r="C130" s="75"/>
      <c r="D130" s="75"/>
      <c r="E130" s="75"/>
      <c r="F130" s="75"/>
      <c r="G130" s="75"/>
      <c r="H130" s="75"/>
      <c r="I130" s="75"/>
      <c r="J130" s="75"/>
      <c r="K130" s="75"/>
      <c r="L130" s="75"/>
      <c r="M130" s="83"/>
      <c r="N130" s="122">
        <f t="shared" si="2"/>
        <v>0</v>
      </c>
    </row>
    <row r="131" spans="2:14" ht="12.4" customHeight="1" x14ac:dyDescent="0.25">
      <c r="B131" s="75"/>
      <c r="C131" s="75"/>
      <c r="D131" s="75"/>
      <c r="E131" s="75"/>
      <c r="F131" s="75"/>
      <c r="G131" s="75"/>
      <c r="H131" s="75"/>
      <c r="I131" s="75"/>
      <c r="J131" s="75"/>
      <c r="K131" s="75"/>
      <c r="L131" s="75"/>
      <c r="N131" s="122"/>
    </row>
    <row r="132" spans="2:14" ht="12.4" customHeight="1" x14ac:dyDescent="0.25">
      <c r="B132" s="75"/>
      <c r="C132" s="75"/>
      <c r="D132" s="75"/>
      <c r="E132" s="75"/>
      <c r="F132" s="75"/>
      <c r="G132" s="75"/>
      <c r="H132" s="75"/>
      <c r="I132" s="75"/>
      <c r="J132" s="75"/>
      <c r="K132" s="75"/>
      <c r="L132" s="75"/>
      <c r="N132" s="122">
        <f t="shared" si="2"/>
        <v>0</v>
      </c>
    </row>
    <row r="133" spans="2:14" x14ac:dyDescent="0.25">
      <c r="B133" s="75"/>
      <c r="C133" s="75"/>
      <c r="D133" s="75"/>
      <c r="E133" s="75"/>
      <c r="F133" s="75"/>
      <c r="G133" s="75"/>
      <c r="H133" s="75"/>
      <c r="I133" s="75"/>
      <c r="J133" s="75"/>
      <c r="K133" s="75"/>
      <c r="L133" s="75"/>
    </row>
    <row r="134" spans="2:14" x14ac:dyDescent="0.25">
      <c r="B134" s="75"/>
      <c r="C134" s="75"/>
      <c r="D134" s="75"/>
      <c r="E134" s="75"/>
      <c r="F134" s="75"/>
      <c r="G134" s="75"/>
      <c r="H134" s="75"/>
      <c r="I134" s="75"/>
      <c r="J134" s="75"/>
      <c r="K134" s="75"/>
      <c r="L134" s="75"/>
    </row>
    <row r="135" spans="2:14" x14ac:dyDescent="0.25">
      <c r="B135" s="75"/>
      <c r="C135" s="75"/>
      <c r="D135" s="75"/>
      <c r="E135" s="75"/>
      <c r="F135" s="75"/>
      <c r="G135" s="75"/>
      <c r="H135" s="75"/>
      <c r="I135" s="75"/>
      <c r="J135" s="75"/>
      <c r="K135" s="75"/>
      <c r="L135" s="75"/>
    </row>
    <row r="136" spans="2:14" x14ac:dyDescent="0.25">
      <c r="B136" s="75"/>
      <c r="C136" s="75"/>
      <c r="D136" s="75"/>
      <c r="E136" s="75"/>
      <c r="F136" s="75"/>
      <c r="G136" s="75"/>
      <c r="H136" s="75"/>
      <c r="I136" s="75"/>
      <c r="J136" s="75"/>
      <c r="K136" s="75"/>
      <c r="L136" s="75"/>
    </row>
    <row r="137" spans="2:14" x14ac:dyDescent="0.25">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49" t="s">
        <v>21</v>
      </c>
      <c r="C6" s="349"/>
      <c r="D6" s="349"/>
    </row>
    <row r="7" spans="2:4" x14ac:dyDescent="0.35">
      <c r="B7" s="10"/>
      <c r="C7" s="10"/>
      <c r="D7" s="10"/>
    </row>
    <row r="8" spans="2:4" x14ac:dyDescent="0.35">
      <c r="B8" s="10"/>
      <c r="C8" s="11" t="s">
        <v>22</v>
      </c>
      <c r="D8" s="11" t="s">
        <v>23</v>
      </c>
    </row>
    <row r="9" spans="2:4" x14ac:dyDescent="0.35">
      <c r="B9" s="10" t="s">
        <v>34</v>
      </c>
      <c r="C9" s="12" t="e">
        <f>Muster!#REF!</f>
        <v>#REF!</v>
      </c>
      <c r="D9" s="69">
        <f>Muster!M77</f>
        <v>47167</v>
      </c>
    </row>
    <row r="10" spans="2:4" x14ac:dyDescent="0.35">
      <c r="B10" s="10" t="s">
        <v>33</v>
      </c>
      <c r="C10" s="12" t="e">
        <f>Muster!#REF!</f>
        <v>#REF!</v>
      </c>
      <c r="D10" s="69">
        <f>Muster!O77</f>
        <v>62100</v>
      </c>
    </row>
    <row r="11" spans="2:4" x14ac:dyDescent="0.35">
      <c r="B11" s="10" t="s">
        <v>32</v>
      </c>
      <c r="C11" s="12" t="e">
        <f>Muster!#REF!</f>
        <v>#REF!</v>
      </c>
      <c r="D11" s="69">
        <f>Muster!Q77</f>
        <v>532</v>
      </c>
    </row>
    <row r="12" spans="2:4" x14ac:dyDescent="0.35">
      <c r="B12" s="10" t="s">
        <v>35</v>
      </c>
      <c r="C12" s="12" t="e">
        <f>Muster!#REF!</f>
        <v>#REF!</v>
      </c>
      <c r="D12" s="69">
        <f>Muster!S77</f>
        <v>16250</v>
      </c>
    </row>
    <row r="13" spans="2:4" x14ac:dyDescent="0.35">
      <c r="B13" s="10" t="s">
        <v>36</v>
      </c>
      <c r="C13" s="12" t="e">
        <f>Muster!#REF!</f>
        <v>#REF!</v>
      </c>
      <c r="D13" s="69">
        <f>Muster!$U$77</f>
        <v>36542</v>
      </c>
    </row>
    <row r="14" spans="2:4" ht="15" thickBot="1" x14ac:dyDescent="0.4">
      <c r="B14" s="13" t="s">
        <v>37</v>
      </c>
      <c r="C14" s="14" t="e">
        <f>Muster!#REF!</f>
        <v>#REF!</v>
      </c>
      <c r="D14" s="71">
        <f>Muster!$W$77</f>
        <v>162591</v>
      </c>
    </row>
    <row r="15" spans="2:4" ht="15" thickTop="1" x14ac:dyDescent="0.35"/>
    <row r="17" spans="2:3" x14ac:dyDescent="0.35">
      <c r="B17" s="10"/>
      <c r="C17" s="11" t="s">
        <v>29</v>
      </c>
    </row>
    <row r="18" spans="2:3" ht="87" x14ac:dyDescent="0.35">
      <c r="B18" s="29" t="s">
        <v>72</v>
      </c>
      <c r="C18" s="69">
        <f>Muster!$H$25</f>
        <v>85900</v>
      </c>
    </row>
    <row r="19" spans="2:3" ht="87" x14ac:dyDescent="0.35">
      <c r="B19" s="29" t="s">
        <v>73</v>
      </c>
      <c r="C19" s="69">
        <f>Muster!$H$26</f>
        <v>162591</v>
      </c>
    </row>
    <row r="20" spans="2:3" ht="72.5" x14ac:dyDescent="0.35">
      <c r="B20" s="30" t="s">
        <v>30</v>
      </c>
      <c r="C20" s="70">
        <f>Muster!$H$27</f>
        <v>-76691</v>
      </c>
    </row>
    <row r="23" spans="2:3" x14ac:dyDescent="0.35">
      <c r="B23" s="10"/>
      <c r="C23" s="11" t="s">
        <v>29</v>
      </c>
    </row>
    <row r="24" spans="2:3" ht="87" x14ac:dyDescent="0.35">
      <c r="B24" s="29" t="s">
        <v>74</v>
      </c>
      <c r="C24" s="69">
        <f>Muster!$U$25</f>
        <v>330750</v>
      </c>
    </row>
    <row r="25" spans="2:3" ht="87" x14ac:dyDescent="0.35">
      <c r="B25" s="29" t="s">
        <v>31</v>
      </c>
      <c r="C25" s="69">
        <f>Muster!$U$26</f>
        <v>0</v>
      </c>
    </row>
    <row r="26" spans="2:3" ht="87" x14ac:dyDescent="0.35">
      <c r="B26" s="29" t="s">
        <v>75</v>
      </c>
      <c r="C26" s="69">
        <f>Muster!$U$27</f>
        <v>-76691</v>
      </c>
    </row>
    <row r="27" spans="2:3" ht="87" x14ac:dyDescent="0.35">
      <c r="B27" s="30" t="s">
        <v>76</v>
      </c>
      <c r="C27" s="70">
        <f>Muster!$U$28</f>
        <v>254059</v>
      </c>
    </row>
    <row r="29" spans="2:3" x14ac:dyDescent="0.35">
      <c r="B29" s="10" t="s">
        <v>53</v>
      </c>
      <c r="C29" s="12">
        <f>Muster!M77</f>
        <v>47167</v>
      </c>
    </row>
    <row r="30" spans="2:3" x14ac:dyDescent="0.35">
      <c r="B30" s="10" t="s">
        <v>54</v>
      </c>
      <c r="C30" s="12">
        <f>Muster!O77</f>
        <v>62100</v>
      </c>
    </row>
    <row r="31" spans="2:3" x14ac:dyDescent="0.35">
      <c r="B31" s="10" t="s">
        <v>55</v>
      </c>
      <c r="C31" s="12">
        <f>Muster!Q77</f>
        <v>532</v>
      </c>
    </row>
    <row r="32" spans="2:3" x14ac:dyDescent="0.35">
      <c r="B32" s="10" t="s">
        <v>52</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2023-05-02T09:05:13Z</cp:lastPrinted>
  <dcterms:created xsi:type="dcterms:W3CDTF">2014-05-05T10:02:17Z</dcterms:created>
  <dcterms:modified xsi:type="dcterms:W3CDTF">2023-05-04T11:36:48Z</dcterms:modified>
</cp:coreProperties>
</file>